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05" windowWidth="20115" windowHeight="7680"/>
  </bookViews>
  <sheets>
    <sheet name="пп23-27 ТКО" sheetId="1" r:id="rId1"/>
  </sheets>
  <calcPr calcId="125725"/>
</workbook>
</file>

<file path=xl/calcChain.xml><?xml version="1.0" encoding="utf-8"?>
<calcChain xmlns="http://schemas.openxmlformats.org/spreadsheetml/2006/main">
  <c r="J23" i="1"/>
  <c r="K23"/>
  <c r="L23" s="1"/>
  <c r="M23" s="1"/>
  <c r="N23" s="1"/>
  <c r="O23" s="1"/>
  <c r="P23" s="1"/>
  <c r="Q23" s="1"/>
  <c r="R23" s="1"/>
  <c r="S23" s="1"/>
  <c r="T23" s="1"/>
  <c r="J21"/>
  <c r="K21"/>
  <c r="L21"/>
  <c r="M21"/>
  <c r="N21"/>
  <c r="O21"/>
  <c r="P21"/>
  <c r="Q21"/>
  <c r="R21"/>
  <c r="S21"/>
  <c r="T21"/>
  <c r="T18" l="1"/>
  <c r="S18"/>
  <c r="S24" s="1"/>
  <c r="S25" s="1"/>
  <c r="R18"/>
  <c r="R24" s="1"/>
  <c r="R25" s="1"/>
  <c r="Q18"/>
  <c r="P18"/>
  <c r="P24" s="1"/>
  <c r="P25" s="1"/>
  <c r="O18"/>
  <c r="O24" s="1"/>
  <c r="O25" s="1"/>
  <c r="N18"/>
  <c r="N24" s="1"/>
  <c r="N25" s="1"/>
  <c r="M18"/>
  <c r="M24" s="1"/>
  <c r="M25" s="1"/>
  <c r="L18"/>
  <c r="L24" s="1"/>
  <c r="L25" s="1"/>
  <c r="K18"/>
  <c r="J18"/>
  <c r="T24"/>
  <c r="T25" s="1"/>
  <c r="Q24"/>
  <c r="Q25" s="1"/>
  <c r="I24"/>
  <c r="I25" s="1"/>
  <c r="I23"/>
  <c r="I21"/>
  <c r="H24"/>
  <c r="H25" s="1"/>
  <c r="H21"/>
  <c r="G24"/>
  <c r="G25" s="1"/>
  <c r="G23"/>
  <c r="G21"/>
  <c r="F25"/>
  <c r="F24"/>
  <c r="F21"/>
  <c r="E24"/>
  <c r="E25" s="1"/>
  <c r="E23"/>
  <c r="E21"/>
  <c r="D24"/>
  <c r="D25" s="1"/>
  <c r="D21"/>
  <c r="J24" l="1"/>
  <c r="J25" s="1"/>
  <c r="K24"/>
  <c r="K25" s="1"/>
</calcChain>
</file>

<file path=xl/sharedStrings.xml><?xml version="1.0" encoding="utf-8"?>
<sst xmlns="http://schemas.openxmlformats.org/spreadsheetml/2006/main" count="50" uniqueCount="25">
  <si>
    <t>Планируемый объем размещаемых твердых коммунальных отходов</t>
  </si>
  <si>
    <t>№ 
п/п</t>
  </si>
  <si>
    <t>Наименование показателя</t>
  </si>
  <si>
    <t>Ед.изм.</t>
  </si>
  <si>
    <t>Величина показателей</t>
  </si>
  <si>
    <t>Объем размещаемых твердых коммунальных отходов, в том числе по потребителям:</t>
  </si>
  <si>
    <t>тыс.куб.м</t>
  </si>
  <si>
    <t xml:space="preserve">населению </t>
  </si>
  <si>
    <t>бюджетным потребителям</t>
  </si>
  <si>
    <t>прочим потребителям</t>
  </si>
  <si>
    <t>собственное потребление</t>
  </si>
  <si>
    <t>Объем финансовых потребностей, необходимых для реализации производственной программы</t>
  </si>
  <si>
    <t>Текущие расходы, в том числе:</t>
  </si>
  <si>
    <t>тыс.руб.</t>
  </si>
  <si>
    <t xml:space="preserve">   операционные расходы</t>
  </si>
  <si>
    <t xml:space="preserve">   неподконтрольные расходы</t>
  </si>
  <si>
    <t>Расходы на амортизацию</t>
  </si>
  <si>
    <t>Итого финансовых потребностей</t>
  </si>
  <si>
    <t>Нормативная прибыль</t>
  </si>
  <si>
    <t>Расчетная предпринимательская прибыль</t>
  </si>
  <si>
    <t>Необходимая валовая выручка</t>
  </si>
  <si>
    <r>
      <t>Тариф</t>
    </r>
    <r>
      <rPr>
        <sz val="10"/>
        <rFont val="Times New Roman"/>
        <family val="1"/>
        <charset val="204"/>
      </rPr>
      <t xml:space="preserve"> (НДС не облагается)</t>
    </r>
  </si>
  <si>
    <t>руб.за 1 куб.м.</t>
  </si>
  <si>
    <t>-</t>
  </si>
  <si>
    <r>
      <rPr>
        <b/>
        <sz val="14"/>
        <color theme="1"/>
        <rFont val="Times New Roman"/>
        <family val="1"/>
        <charset val="204"/>
      </rPr>
      <t>Приложение № 8  к концессионному соглашению  от «___»________ 20___ г. № ________
ДОЛГОСРОЧНЫЕ ПАРАМЕТРЫ
 регулирования деятельности концессионера и иные базовые параметры для расчета тарифов, в том числе предполагаемый объем валовой выручки</t>
    </r>
    <r>
      <rPr>
        <sz val="14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</si>
</sst>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0_р_._-;\-* #,##0.00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164" fontId="5" fillId="0" borderId="14" xfId="1" applyNumberFormat="1" applyFont="1" applyFill="1" applyBorder="1"/>
    <xf numFmtId="43" fontId="5" fillId="0" borderId="14" xfId="1" applyNumberFormat="1" applyFont="1" applyFill="1" applyBorder="1"/>
    <xf numFmtId="0" fontId="5" fillId="0" borderId="20" xfId="0" applyFont="1" applyBorder="1" applyAlignment="1">
      <alignment horizontal="center" vertical="center"/>
    </xf>
    <xf numFmtId="164" fontId="5" fillId="0" borderId="19" xfId="1" applyNumberFormat="1" applyFont="1" applyFill="1" applyBorder="1"/>
    <xf numFmtId="164" fontId="5" fillId="0" borderId="20" xfId="1" applyNumberFormat="1" applyFont="1" applyFill="1" applyBorder="1"/>
    <xf numFmtId="0" fontId="0" fillId="0" borderId="19" xfId="0" applyBorder="1"/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/>
    <xf numFmtId="43" fontId="5" fillId="0" borderId="14" xfId="2" applyFont="1" applyBorder="1" applyAlignment="1">
      <alignment vertical="center" wrapText="1"/>
    </xf>
    <xf numFmtId="43" fontId="3" fillId="0" borderId="14" xfId="2" applyFont="1" applyBorder="1" applyAlignment="1"/>
    <xf numFmtId="0" fontId="5" fillId="2" borderId="14" xfId="0" applyFont="1" applyFill="1" applyBorder="1" applyAlignment="1">
      <alignment horizontal="left" vertical="top" wrapText="1"/>
    </xf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43" fontId="4" fillId="0" borderId="14" xfId="2" applyFont="1" applyBorder="1"/>
    <xf numFmtId="0" fontId="0" fillId="0" borderId="18" xfId="0" applyBorder="1"/>
    <xf numFmtId="0" fontId="10" fillId="0" borderId="0" xfId="0" applyFont="1"/>
    <xf numFmtId="164" fontId="5" fillId="0" borderId="15" xfId="1" applyNumberFormat="1" applyFont="1" applyFill="1" applyBorder="1"/>
    <xf numFmtId="43" fontId="5" fillId="0" borderId="15" xfId="1" applyNumberFormat="1" applyFont="1" applyFill="1" applyBorder="1"/>
    <xf numFmtId="0" fontId="0" fillId="0" borderId="14" xfId="0" applyBorder="1"/>
    <xf numFmtId="0" fontId="3" fillId="0" borderId="15" xfId="0" applyFont="1" applyBorder="1"/>
    <xf numFmtId="43" fontId="3" fillId="0" borderId="15" xfId="2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0" fillId="0" borderId="16" xfId="0" applyBorder="1"/>
    <xf numFmtId="0" fontId="5" fillId="0" borderId="17" xfId="0" applyFont="1" applyBorder="1" applyAlignment="1">
      <alignment wrapText="1"/>
    </xf>
    <xf numFmtId="164" fontId="5" fillId="0" borderId="16" xfId="1" applyNumberFormat="1" applyFont="1" applyFill="1" applyBorder="1"/>
    <xf numFmtId="43" fontId="5" fillId="0" borderId="16" xfId="1" applyNumberFormat="1" applyFont="1" applyFill="1" applyBorder="1"/>
    <xf numFmtId="0" fontId="5" fillId="0" borderId="18" xfId="0" applyFont="1" applyBorder="1" applyAlignment="1">
      <alignment wrapText="1"/>
    </xf>
    <xf numFmtId="164" fontId="5" fillId="0" borderId="22" xfId="1" applyNumberFormat="1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3" fontId="5" fillId="0" borderId="16" xfId="2" applyFont="1" applyBorder="1" applyAlignment="1">
      <alignment vertical="center" wrapText="1"/>
    </xf>
    <xf numFmtId="43" fontId="3" fillId="0" borderId="16" xfId="2" applyFont="1" applyBorder="1" applyAlignment="1"/>
    <xf numFmtId="43" fontId="4" fillId="0" borderId="16" xfId="2" applyFont="1" applyBorder="1"/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4" xfId="0" applyFont="1" applyBorder="1"/>
    <xf numFmtId="0" fontId="11" fillId="0" borderId="16" xfId="0" applyFont="1" applyBorder="1"/>
    <xf numFmtId="0" fontId="11" fillId="0" borderId="19" xfId="0" applyFont="1" applyBorder="1"/>
    <xf numFmtId="43" fontId="11" fillId="0" borderId="19" xfId="0" applyNumberFormat="1" applyFont="1" applyBorder="1"/>
    <xf numFmtId="0" fontId="11" fillId="0" borderId="20" xfId="0" applyFont="1" applyBorder="1"/>
    <xf numFmtId="0" fontId="11" fillId="0" borderId="22" xfId="0" applyFont="1" applyBorder="1"/>
    <xf numFmtId="43" fontId="3" fillId="0" borderId="14" xfId="2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</cellXfs>
  <cellStyles count="6">
    <cellStyle name="Обычный" xfId="0" builtinId="0"/>
    <cellStyle name="Процентный 2" xfId="3"/>
    <cellStyle name="Процентный 2 2" xfId="4"/>
    <cellStyle name="Финансовый 2" xfId="1"/>
    <cellStyle name="Финансовый 2 2" xfId="5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T85"/>
  <sheetViews>
    <sheetView tabSelected="1" topLeftCell="A21" zoomScale="60" zoomScaleNormal="60" workbookViewId="0">
      <selection sqref="A1:T26"/>
    </sheetView>
  </sheetViews>
  <sheetFormatPr defaultRowHeight="15"/>
  <cols>
    <col min="1" max="1" width="5.5703125" customWidth="1"/>
    <col min="2" max="2" width="25" customWidth="1"/>
    <col min="3" max="3" width="17.42578125" customWidth="1"/>
    <col min="4" max="4" width="15.5703125" customWidth="1"/>
    <col min="5" max="5" width="13.42578125" customWidth="1"/>
    <col min="6" max="6" width="12.42578125" customWidth="1"/>
    <col min="7" max="7" width="13" customWidth="1"/>
    <col min="8" max="8" width="13.28515625" customWidth="1"/>
    <col min="9" max="10" width="12.7109375" customWidth="1"/>
    <col min="11" max="11" width="13.140625" customWidth="1"/>
    <col min="12" max="12" width="12.42578125" customWidth="1"/>
    <col min="13" max="13" width="12.7109375" customWidth="1"/>
    <col min="14" max="14" width="12.42578125" customWidth="1"/>
    <col min="15" max="15" width="13" customWidth="1"/>
    <col min="16" max="16" width="14.140625" customWidth="1"/>
    <col min="17" max="17" width="12.85546875" customWidth="1"/>
    <col min="18" max="18" width="13.28515625" customWidth="1"/>
    <col min="19" max="19" width="12.28515625" customWidth="1"/>
    <col min="20" max="20" width="15.5703125" customWidth="1"/>
  </cols>
  <sheetData>
    <row r="1" spans="1:20" ht="15" customHeight="1">
      <c r="B1" s="69" t="s">
        <v>24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ht="15.75">
      <c r="A3" s="1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64.5" customHeight="1">
      <c r="A4" s="1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ht="16.5" customHeight="1" thickBot="1">
      <c r="A5" s="39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18.75" customHeight="1">
      <c r="A6" s="43" t="s">
        <v>1</v>
      </c>
      <c r="B6" s="47" t="s">
        <v>2</v>
      </c>
      <c r="C6" s="32" t="s">
        <v>3</v>
      </c>
      <c r="D6" s="34" t="s">
        <v>4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6"/>
    </row>
    <row r="7" spans="1:20" ht="35.25" customHeight="1">
      <c r="A7" s="44"/>
      <c r="B7" s="31"/>
      <c r="C7" s="33"/>
      <c r="D7" s="3">
        <v>2022</v>
      </c>
      <c r="E7" s="4">
        <v>2023</v>
      </c>
      <c r="F7" s="3">
        <v>2024</v>
      </c>
      <c r="G7" s="3">
        <v>2024</v>
      </c>
      <c r="H7" s="3">
        <v>2025</v>
      </c>
      <c r="I7" s="3">
        <v>2026</v>
      </c>
      <c r="J7" s="3">
        <v>2027</v>
      </c>
      <c r="K7" s="3">
        <v>2028</v>
      </c>
      <c r="L7" s="3">
        <v>2029</v>
      </c>
      <c r="M7" s="3">
        <v>2030</v>
      </c>
      <c r="N7" s="3">
        <v>2031</v>
      </c>
      <c r="O7" s="4">
        <v>2032</v>
      </c>
      <c r="P7" s="28">
        <v>2033</v>
      </c>
      <c r="Q7" s="28">
        <v>2034</v>
      </c>
      <c r="R7" s="28">
        <v>2035</v>
      </c>
      <c r="S7" s="28">
        <v>2036</v>
      </c>
      <c r="T7" s="48">
        <v>2037</v>
      </c>
    </row>
    <row r="8" spans="1:20" ht="45.75" customHeight="1">
      <c r="A8" s="45">
        <v>1</v>
      </c>
      <c r="B8" s="49" t="s">
        <v>5</v>
      </c>
      <c r="C8" s="5" t="s">
        <v>6</v>
      </c>
      <c r="D8" s="6">
        <v>34.840000000000003</v>
      </c>
      <c r="E8" s="6">
        <v>34.840000000000003</v>
      </c>
      <c r="F8" s="6">
        <v>34.840000000000003</v>
      </c>
      <c r="G8" s="6">
        <v>34.840000000000003</v>
      </c>
      <c r="H8" s="6">
        <v>34.840000000000003</v>
      </c>
      <c r="I8" s="6">
        <v>34.840000000000003</v>
      </c>
      <c r="J8" s="6">
        <v>34.840000000000003</v>
      </c>
      <c r="K8" s="6">
        <v>34.840000000000003</v>
      </c>
      <c r="L8" s="6">
        <v>34.840000000000003</v>
      </c>
      <c r="M8" s="6">
        <v>34.840000000000003</v>
      </c>
      <c r="N8" s="6">
        <v>34.840000000000003</v>
      </c>
      <c r="O8" s="26">
        <v>34.840000000000003</v>
      </c>
      <c r="P8" s="26">
        <v>34.840000000000003</v>
      </c>
      <c r="Q8" s="26">
        <v>34.840000000000003</v>
      </c>
      <c r="R8" s="26">
        <v>34.840000000000003</v>
      </c>
      <c r="S8" s="26">
        <v>34.840000000000003</v>
      </c>
      <c r="T8" s="50">
        <v>34.840000000000003</v>
      </c>
    </row>
    <row r="9" spans="1:20">
      <c r="A9" s="45">
        <v>2</v>
      </c>
      <c r="B9" s="49" t="s">
        <v>7</v>
      </c>
      <c r="C9" s="5" t="s">
        <v>6</v>
      </c>
      <c r="D9" s="7">
        <v>31.4</v>
      </c>
      <c r="E9" s="7">
        <v>31.4</v>
      </c>
      <c r="F9" s="7">
        <v>31.4</v>
      </c>
      <c r="G9" s="7">
        <v>31.4</v>
      </c>
      <c r="H9" s="7">
        <v>31.4</v>
      </c>
      <c r="I9" s="7">
        <v>31.4</v>
      </c>
      <c r="J9" s="7">
        <v>31.4</v>
      </c>
      <c r="K9" s="7">
        <v>31.4</v>
      </c>
      <c r="L9" s="7">
        <v>31.4</v>
      </c>
      <c r="M9" s="7">
        <v>31.4</v>
      </c>
      <c r="N9" s="7">
        <v>31.4</v>
      </c>
      <c r="O9" s="27">
        <v>31.4</v>
      </c>
      <c r="P9" s="27">
        <v>31.4</v>
      </c>
      <c r="Q9" s="27">
        <v>31.4</v>
      </c>
      <c r="R9" s="27">
        <v>31.4</v>
      </c>
      <c r="S9" s="27">
        <v>31.4</v>
      </c>
      <c r="T9" s="51">
        <v>31.4</v>
      </c>
    </row>
    <row r="10" spans="1:20" ht="30">
      <c r="A10" s="45">
        <v>3</v>
      </c>
      <c r="B10" s="49" t="s">
        <v>8</v>
      </c>
      <c r="C10" s="5" t="s">
        <v>6</v>
      </c>
      <c r="D10" s="6">
        <v>1.23</v>
      </c>
      <c r="E10" s="6">
        <v>1.23</v>
      </c>
      <c r="F10" s="6">
        <v>1.23</v>
      </c>
      <c r="G10" s="6">
        <v>1.23</v>
      </c>
      <c r="H10" s="6">
        <v>1.23</v>
      </c>
      <c r="I10" s="6">
        <v>1.23</v>
      </c>
      <c r="J10" s="6">
        <v>1.23</v>
      </c>
      <c r="K10" s="6">
        <v>1.23</v>
      </c>
      <c r="L10" s="6">
        <v>1.23</v>
      </c>
      <c r="M10" s="6">
        <v>1.23</v>
      </c>
      <c r="N10" s="6">
        <v>1.23</v>
      </c>
      <c r="O10" s="26">
        <v>1.23</v>
      </c>
      <c r="P10" s="26">
        <v>1.23</v>
      </c>
      <c r="Q10" s="26">
        <v>1.23</v>
      </c>
      <c r="R10" s="26">
        <v>1.23</v>
      </c>
      <c r="S10" s="26">
        <v>1.23</v>
      </c>
      <c r="T10" s="50">
        <v>1.23</v>
      </c>
    </row>
    <row r="11" spans="1:20">
      <c r="A11" s="45">
        <v>4</v>
      </c>
      <c r="B11" s="49" t="s">
        <v>9</v>
      </c>
      <c r="C11" s="5" t="s">
        <v>6</v>
      </c>
      <c r="D11" s="7">
        <v>2.21</v>
      </c>
      <c r="E11" s="7">
        <v>2.21</v>
      </c>
      <c r="F11" s="7">
        <v>2.21</v>
      </c>
      <c r="G11" s="7">
        <v>2.21</v>
      </c>
      <c r="H11" s="7">
        <v>2.21</v>
      </c>
      <c r="I11" s="7">
        <v>2.21</v>
      </c>
      <c r="J11" s="7">
        <v>2.21</v>
      </c>
      <c r="K11" s="7">
        <v>2.21</v>
      </c>
      <c r="L11" s="7">
        <v>2.21</v>
      </c>
      <c r="M11" s="7">
        <v>2.21</v>
      </c>
      <c r="N11" s="7">
        <v>2.21</v>
      </c>
      <c r="O11" s="27">
        <v>2.21</v>
      </c>
      <c r="P11" s="27">
        <v>2.21</v>
      </c>
      <c r="Q11" s="27">
        <v>2.21</v>
      </c>
      <c r="R11" s="27">
        <v>2.21</v>
      </c>
      <c r="S11" s="27">
        <v>2.21</v>
      </c>
      <c r="T11" s="51">
        <v>2.21</v>
      </c>
    </row>
    <row r="12" spans="1:20" ht="15.75" thickBot="1">
      <c r="A12" s="46">
        <v>5</v>
      </c>
      <c r="B12" s="52" t="s">
        <v>10</v>
      </c>
      <c r="C12" s="8" t="s">
        <v>6</v>
      </c>
      <c r="D12" s="9">
        <v>0</v>
      </c>
      <c r="E12" s="10">
        <v>0</v>
      </c>
      <c r="F12" s="9">
        <v>0</v>
      </c>
      <c r="G12" s="9">
        <v>0</v>
      </c>
      <c r="H12" s="11"/>
      <c r="I12" s="11"/>
      <c r="J12" s="11"/>
      <c r="K12" s="11"/>
      <c r="L12" s="9">
        <v>0</v>
      </c>
      <c r="M12" s="9">
        <v>0</v>
      </c>
      <c r="N12" s="9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53">
        <v>0</v>
      </c>
    </row>
    <row r="13" spans="1:20" ht="25.5" customHeight="1">
      <c r="A13" s="12"/>
      <c r="B13" s="12"/>
      <c r="C13" s="2"/>
      <c r="D13" s="2"/>
      <c r="E13" s="12"/>
      <c r="F13" s="12"/>
      <c r="G13" s="12"/>
    </row>
    <row r="14" spans="1:20" ht="25.5" customHeight="1" thickBot="1">
      <c r="A14" s="41" t="s">
        <v>11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7" customHeight="1">
      <c r="A15" s="54" t="s">
        <v>1</v>
      </c>
      <c r="B15" s="55" t="s">
        <v>2</v>
      </c>
      <c r="C15" s="55" t="s">
        <v>3</v>
      </c>
      <c r="D15" s="55" t="s">
        <v>4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6"/>
    </row>
    <row r="16" spans="1:20" ht="31.5" customHeight="1">
      <c r="A16" s="37"/>
      <c r="B16" s="38"/>
      <c r="C16" s="38"/>
      <c r="D16" s="3">
        <v>2022</v>
      </c>
      <c r="E16" s="4">
        <v>2023</v>
      </c>
      <c r="F16" s="3">
        <v>2024</v>
      </c>
      <c r="G16" s="3">
        <v>2024</v>
      </c>
      <c r="H16" s="3">
        <v>2025</v>
      </c>
      <c r="I16" s="3">
        <v>2026</v>
      </c>
      <c r="J16" s="3">
        <v>2027</v>
      </c>
      <c r="K16" s="3">
        <v>2028</v>
      </c>
      <c r="L16" s="3">
        <v>2029</v>
      </c>
      <c r="M16" s="3">
        <v>2030</v>
      </c>
      <c r="N16" s="3">
        <v>2031</v>
      </c>
      <c r="O16" s="4">
        <v>2032</v>
      </c>
      <c r="P16" s="60">
        <v>2033</v>
      </c>
      <c r="Q16" s="60">
        <v>2034</v>
      </c>
      <c r="R16" s="60">
        <v>2035</v>
      </c>
      <c r="S16" s="60">
        <v>2036</v>
      </c>
      <c r="T16" s="61">
        <v>2037</v>
      </c>
    </row>
    <row r="17" spans="1:20">
      <c r="A17" s="13">
        <v>1</v>
      </c>
      <c r="B17" s="14" t="s">
        <v>12</v>
      </c>
      <c r="C17" s="15" t="s">
        <v>13</v>
      </c>
      <c r="D17" s="16"/>
      <c r="E17" s="16"/>
      <c r="F17" s="17"/>
      <c r="G17" s="17"/>
      <c r="H17" s="16"/>
      <c r="I17" s="17"/>
      <c r="J17" s="17"/>
      <c r="K17" s="17"/>
      <c r="L17" s="16"/>
      <c r="M17" s="16"/>
      <c r="N17" s="17"/>
      <c r="O17" s="29"/>
      <c r="P17" s="62"/>
      <c r="Q17" s="62"/>
      <c r="R17" s="62"/>
      <c r="S17" s="62"/>
      <c r="T17" s="63"/>
    </row>
    <row r="18" spans="1:20">
      <c r="A18" s="13">
        <v>2</v>
      </c>
      <c r="B18" s="14" t="s">
        <v>14</v>
      </c>
      <c r="C18" s="15" t="s">
        <v>13</v>
      </c>
      <c r="D18" s="18">
        <v>2598.81</v>
      </c>
      <c r="E18" s="19">
        <v>2817.98</v>
      </c>
      <c r="F18" s="18">
        <v>3070.23</v>
      </c>
      <c r="G18" s="19">
        <v>3355.22</v>
      </c>
      <c r="H18" s="18">
        <v>3677.5</v>
      </c>
      <c r="I18" s="19">
        <v>4041.91</v>
      </c>
      <c r="J18" s="19">
        <f>5623.87-1314.04</f>
        <v>4309.83</v>
      </c>
      <c r="K18" s="19">
        <f>5764.97-1314.04</f>
        <v>4450.93</v>
      </c>
      <c r="L18" s="18">
        <f>5917.57-1314.04</f>
        <v>4603.53</v>
      </c>
      <c r="M18" s="18">
        <f>6072.96-1314.04</f>
        <v>4758.92</v>
      </c>
      <c r="N18" s="19">
        <f>6176.78-1314.04</f>
        <v>4862.74</v>
      </c>
      <c r="O18" s="30">
        <f>6290.01-1314.04</f>
        <v>4975.97</v>
      </c>
      <c r="P18" s="62">
        <f>6423.1-1314.04</f>
        <v>5109.0600000000004</v>
      </c>
      <c r="Q18" s="62">
        <f>6559.68-1314.04</f>
        <v>5245.64</v>
      </c>
      <c r="R18" s="62">
        <f>6666.63-1314.04</f>
        <v>5352.59</v>
      </c>
      <c r="S18" s="62">
        <f>6803.56-1314.04</f>
        <v>5489.52</v>
      </c>
      <c r="T18" s="63">
        <f>6920.97-1314.04</f>
        <v>5606.93</v>
      </c>
    </row>
    <row r="19" spans="1:20">
      <c r="A19" s="13">
        <v>3</v>
      </c>
      <c r="B19" s="14" t="s">
        <v>15</v>
      </c>
      <c r="C19" s="15" t="s">
        <v>13</v>
      </c>
      <c r="D19" s="18">
        <v>820</v>
      </c>
      <c r="E19" s="18">
        <v>820</v>
      </c>
      <c r="F19" s="18">
        <v>820</v>
      </c>
      <c r="G19" s="18">
        <v>820</v>
      </c>
      <c r="H19" s="18">
        <v>820</v>
      </c>
      <c r="I19" s="18">
        <v>820</v>
      </c>
      <c r="J19" s="18">
        <v>820</v>
      </c>
      <c r="K19" s="18">
        <v>820</v>
      </c>
      <c r="L19" s="18">
        <v>820</v>
      </c>
      <c r="M19" s="18">
        <v>820</v>
      </c>
      <c r="N19" s="18">
        <v>820</v>
      </c>
      <c r="O19" s="18">
        <v>820</v>
      </c>
      <c r="P19" s="18">
        <v>820</v>
      </c>
      <c r="Q19" s="18">
        <v>820</v>
      </c>
      <c r="R19" s="18">
        <v>820</v>
      </c>
      <c r="S19" s="18">
        <v>820</v>
      </c>
      <c r="T19" s="57">
        <v>820</v>
      </c>
    </row>
    <row r="20" spans="1:20">
      <c r="A20" s="13">
        <v>4</v>
      </c>
      <c r="B20" s="20" t="s">
        <v>16</v>
      </c>
      <c r="C20" s="15" t="s">
        <v>13</v>
      </c>
      <c r="D20" s="19">
        <v>494.04</v>
      </c>
      <c r="E20" s="19">
        <v>494.04</v>
      </c>
      <c r="F20" s="19">
        <v>494.04</v>
      </c>
      <c r="G20" s="19">
        <v>494.04</v>
      </c>
      <c r="H20" s="19">
        <v>494.04</v>
      </c>
      <c r="I20" s="19">
        <v>494.04</v>
      </c>
      <c r="J20" s="19">
        <v>494.04</v>
      </c>
      <c r="K20" s="19">
        <v>494.04</v>
      </c>
      <c r="L20" s="19">
        <v>494.04</v>
      </c>
      <c r="M20" s="19">
        <v>494.04</v>
      </c>
      <c r="N20" s="19">
        <v>494.04</v>
      </c>
      <c r="O20" s="19">
        <v>494.04</v>
      </c>
      <c r="P20" s="19">
        <v>494.04</v>
      </c>
      <c r="Q20" s="19">
        <v>494.04</v>
      </c>
      <c r="R20" s="19">
        <v>494.04</v>
      </c>
      <c r="S20" s="19">
        <v>494.04</v>
      </c>
      <c r="T20" s="58">
        <v>494.04</v>
      </c>
    </row>
    <row r="21" spans="1:20" ht="30">
      <c r="A21" s="13">
        <v>5</v>
      </c>
      <c r="B21" s="20" t="s">
        <v>17</v>
      </c>
      <c r="C21" s="15" t="s">
        <v>13</v>
      </c>
      <c r="D21" s="19">
        <f t="shared" ref="D21" si="0">SUM(D18:D20)</f>
        <v>3912.85</v>
      </c>
      <c r="E21" s="19">
        <f t="shared" ref="E21:T21" si="1">SUM(E18:E20)</f>
        <v>4132.0200000000004</v>
      </c>
      <c r="F21" s="19">
        <f t="shared" si="1"/>
        <v>4384.2700000000004</v>
      </c>
      <c r="G21" s="19">
        <f t="shared" si="1"/>
        <v>4669.2599999999993</v>
      </c>
      <c r="H21" s="19">
        <f t="shared" si="1"/>
        <v>4991.54</v>
      </c>
      <c r="I21" s="19">
        <f t="shared" si="1"/>
        <v>5355.95</v>
      </c>
      <c r="J21" s="19">
        <f t="shared" si="1"/>
        <v>5623.87</v>
      </c>
      <c r="K21" s="19">
        <f t="shared" si="1"/>
        <v>5764.97</v>
      </c>
      <c r="L21" s="19">
        <f t="shared" si="1"/>
        <v>5917.57</v>
      </c>
      <c r="M21" s="19">
        <f t="shared" si="1"/>
        <v>6072.96</v>
      </c>
      <c r="N21" s="19">
        <f t="shared" si="1"/>
        <v>6176.78</v>
      </c>
      <c r="O21" s="19">
        <f t="shared" si="1"/>
        <v>6290.01</v>
      </c>
      <c r="P21" s="19">
        <f t="shared" si="1"/>
        <v>6423.1</v>
      </c>
      <c r="Q21" s="19">
        <f t="shared" si="1"/>
        <v>6559.68</v>
      </c>
      <c r="R21" s="19">
        <f t="shared" si="1"/>
        <v>6666.63</v>
      </c>
      <c r="S21" s="19">
        <f t="shared" si="1"/>
        <v>6803.56</v>
      </c>
      <c r="T21" s="19">
        <f t="shared" si="1"/>
        <v>6920.97</v>
      </c>
    </row>
    <row r="22" spans="1:20">
      <c r="A22" s="13">
        <v>6</v>
      </c>
      <c r="B22" s="20" t="s">
        <v>18</v>
      </c>
      <c r="C22" s="15" t="s">
        <v>13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68" t="s">
        <v>23</v>
      </c>
      <c r="K22" s="68" t="s">
        <v>23</v>
      </c>
      <c r="L22" s="68" t="s">
        <v>23</v>
      </c>
      <c r="M22" s="68" t="s">
        <v>23</v>
      </c>
      <c r="N22" s="68" t="s">
        <v>23</v>
      </c>
      <c r="O22" s="68" t="s">
        <v>23</v>
      </c>
      <c r="P22" s="68" t="s">
        <v>23</v>
      </c>
      <c r="Q22" s="68" t="s">
        <v>23</v>
      </c>
      <c r="R22" s="68" t="s">
        <v>23</v>
      </c>
      <c r="S22" s="68" t="s">
        <v>23</v>
      </c>
      <c r="T22" s="68" t="s">
        <v>23</v>
      </c>
    </row>
    <row r="23" spans="1:20" ht="45">
      <c r="A23" s="13">
        <v>7</v>
      </c>
      <c r="B23" s="20" t="s">
        <v>19</v>
      </c>
      <c r="C23" s="15" t="s">
        <v>13</v>
      </c>
      <c r="D23" s="19">
        <v>0</v>
      </c>
      <c r="E23" s="19">
        <f>D23</f>
        <v>0</v>
      </c>
      <c r="F23" s="19">
        <v>0</v>
      </c>
      <c r="G23" s="19">
        <f>F23</f>
        <v>0</v>
      </c>
      <c r="H23" s="19">
        <v>0</v>
      </c>
      <c r="I23" s="19">
        <f>H23</f>
        <v>0</v>
      </c>
      <c r="J23" s="19">
        <f t="shared" ref="J23:T23" si="2">I23</f>
        <v>0</v>
      </c>
      <c r="K23" s="19">
        <f t="shared" si="2"/>
        <v>0</v>
      </c>
      <c r="L23" s="19">
        <f t="shared" si="2"/>
        <v>0</v>
      </c>
      <c r="M23" s="19">
        <f t="shared" si="2"/>
        <v>0</v>
      </c>
      <c r="N23" s="19">
        <f t="shared" si="2"/>
        <v>0</v>
      </c>
      <c r="O23" s="19">
        <f t="shared" si="2"/>
        <v>0</v>
      </c>
      <c r="P23" s="19">
        <f t="shared" si="2"/>
        <v>0</v>
      </c>
      <c r="Q23" s="19">
        <f t="shared" si="2"/>
        <v>0</v>
      </c>
      <c r="R23" s="19">
        <f t="shared" si="2"/>
        <v>0</v>
      </c>
      <c r="S23" s="19">
        <f t="shared" si="2"/>
        <v>0</v>
      </c>
      <c r="T23" s="19">
        <f t="shared" si="2"/>
        <v>0</v>
      </c>
    </row>
    <row r="24" spans="1:20" ht="30">
      <c r="A24" s="13">
        <v>8</v>
      </c>
      <c r="B24" s="20" t="s">
        <v>20</v>
      </c>
      <c r="C24" s="15" t="s">
        <v>13</v>
      </c>
      <c r="D24" s="19">
        <f>D18+D19+D20</f>
        <v>3912.85</v>
      </c>
      <c r="E24" s="19">
        <f t="shared" ref="E24:T24" si="3">E18+E19+E20</f>
        <v>4132.0200000000004</v>
      </c>
      <c r="F24" s="19">
        <f t="shared" si="3"/>
        <v>4384.2700000000004</v>
      </c>
      <c r="G24" s="19">
        <f t="shared" si="3"/>
        <v>4669.2599999999993</v>
      </c>
      <c r="H24" s="19">
        <f t="shared" si="3"/>
        <v>4991.54</v>
      </c>
      <c r="I24" s="19">
        <f t="shared" si="3"/>
        <v>5355.95</v>
      </c>
      <c r="J24" s="19">
        <f t="shared" si="3"/>
        <v>5623.87</v>
      </c>
      <c r="K24" s="19">
        <f t="shared" si="3"/>
        <v>5764.97</v>
      </c>
      <c r="L24" s="19">
        <f t="shared" si="3"/>
        <v>5917.57</v>
      </c>
      <c r="M24" s="19">
        <f t="shared" si="3"/>
        <v>6072.96</v>
      </c>
      <c r="N24" s="19">
        <f t="shared" si="3"/>
        <v>6176.78</v>
      </c>
      <c r="O24" s="19">
        <f t="shared" si="3"/>
        <v>6290.01</v>
      </c>
      <c r="P24" s="19">
        <f t="shared" si="3"/>
        <v>6423.1</v>
      </c>
      <c r="Q24" s="19">
        <f t="shared" si="3"/>
        <v>6559.68</v>
      </c>
      <c r="R24" s="19">
        <f t="shared" si="3"/>
        <v>6666.63</v>
      </c>
      <c r="S24" s="19">
        <f t="shared" si="3"/>
        <v>6803.56</v>
      </c>
      <c r="T24" s="58">
        <f t="shared" si="3"/>
        <v>6920.97</v>
      </c>
    </row>
    <row r="25" spans="1:20" ht="15.75">
      <c r="A25" s="13">
        <v>9</v>
      </c>
      <c r="B25" s="21" t="s">
        <v>21</v>
      </c>
      <c r="C25" s="22" t="s">
        <v>22</v>
      </c>
      <c r="D25" s="23">
        <f>D24/D8</f>
        <v>112.30912743972443</v>
      </c>
      <c r="E25" s="23">
        <f t="shared" ref="E25:T25" si="4">E24/E8</f>
        <v>118.59988518943743</v>
      </c>
      <c r="F25" s="23">
        <f t="shared" si="4"/>
        <v>125.84012629161883</v>
      </c>
      <c r="G25" s="23">
        <f t="shared" si="4"/>
        <v>134.02009184845002</v>
      </c>
      <c r="H25" s="23">
        <f t="shared" si="4"/>
        <v>143.27037887485648</v>
      </c>
      <c r="I25" s="23">
        <f t="shared" si="4"/>
        <v>153.72990815154992</v>
      </c>
      <c r="J25" s="23">
        <f t="shared" si="4"/>
        <v>161.41991963260617</v>
      </c>
      <c r="K25" s="23">
        <f t="shared" si="4"/>
        <v>165.46986222732491</v>
      </c>
      <c r="L25" s="23">
        <f t="shared" si="4"/>
        <v>169.8498851894374</v>
      </c>
      <c r="M25" s="23">
        <f t="shared" si="4"/>
        <v>174.30998851894373</v>
      </c>
      <c r="N25" s="23">
        <f t="shared" si="4"/>
        <v>177.28989667049365</v>
      </c>
      <c r="O25" s="23">
        <f t="shared" si="4"/>
        <v>180.53989667049368</v>
      </c>
      <c r="P25" s="23">
        <f t="shared" si="4"/>
        <v>184.35993111366244</v>
      </c>
      <c r="Q25" s="23">
        <f t="shared" si="4"/>
        <v>188.28013777267509</v>
      </c>
      <c r="R25" s="23">
        <f t="shared" si="4"/>
        <v>191.3498851894374</v>
      </c>
      <c r="S25" s="23">
        <f t="shared" si="4"/>
        <v>195.28013777267509</v>
      </c>
      <c r="T25" s="59">
        <f t="shared" si="4"/>
        <v>198.65011481056257</v>
      </c>
    </row>
    <row r="26" spans="1:20" ht="18" customHeight="1" thickBot="1">
      <c r="A26" s="24"/>
      <c r="B26" s="11"/>
      <c r="C26" s="11"/>
      <c r="D26" s="64"/>
      <c r="E26" s="64"/>
      <c r="F26" s="64"/>
      <c r="G26" s="64"/>
      <c r="H26" s="64"/>
      <c r="I26" s="64"/>
      <c r="J26" s="65"/>
      <c r="K26" s="64"/>
      <c r="L26" s="64"/>
      <c r="M26" s="64"/>
      <c r="N26" s="64"/>
      <c r="O26" s="66"/>
      <c r="P26" s="64"/>
      <c r="Q26" s="64"/>
      <c r="R26" s="64"/>
      <c r="S26" s="64"/>
      <c r="T26" s="67"/>
    </row>
    <row r="31" spans="1:20" ht="15.75">
      <c r="A31" s="25"/>
      <c r="B31" s="25"/>
      <c r="C31" s="25"/>
      <c r="D31" s="25"/>
    </row>
    <row r="32" spans="1:20" ht="15.75">
      <c r="A32" s="25"/>
      <c r="B32" s="25"/>
      <c r="C32" s="25"/>
      <c r="D32" s="25"/>
    </row>
    <row r="33" spans="1:4" ht="15.75">
      <c r="A33" s="25"/>
      <c r="B33" s="25"/>
      <c r="C33" s="25"/>
      <c r="D33" s="25"/>
    </row>
    <row r="34" spans="1:4" ht="15.75">
      <c r="A34" s="25"/>
      <c r="B34" s="25"/>
      <c r="C34" s="25"/>
      <c r="D34" s="25"/>
    </row>
    <row r="35" spans="1:4" ht="15.75">
      <c r="A35" s="25"/>
      <c r="B35" s="25"/>
      <c r="C35" s="25"/>
      <c r="D35" s="25"/>
    </row>
    <row r="36" spans="1:4" ht="15.75">
      <c r="A36" s="25"/>
      <c r="B36" s="25"/>
      <c r="C36" s="25"/>
      <c r="D36" s="25"/>
    </row>
    <row r="37" spans="1:4" ht="15.75">
      <c r="A37" s="25"/>
      <c r="B37" s="25"/>
      <c r="C37" s="25"/>
      <c r="D37" s="25"/>
    </row>
    <row r="38" spans="1:4" ht="15.75">
      <c r="A38" s="25"/>
      <c r="B38" s="25"/>
      <c r="C38" s="25"/>
      <c r="D38" s="25"/>
    </row>
    <row r="39" spans="1:4" ht="15.75">
      <c r="A39" s="25"/>
      <c r="B39" s="25"/>
      <c r="C39" s="25"/>
      <c r="D39" s="25"/>
    </row>
    <row r="40" spans="1:4" ht="15.75">
      <c r="A40" s="25"/>
      <c r="B40" s="25"/>
      <c r="C40" s="25"/>
      <c r="D40" s="25"/>
    </row>
    <row r="41" spans="1:4" ht="15.75">
      <c r="A41" s="25"/>
      <c r="B41" s="25"/>
      <c r="C41" s="25"/>
      <c r="D41" s="25"/>
    </row>
    <row r="42" spans="1:4" ht="15.75">
      <c r="A42" s="25"/>
      <c r="B42" s="25"/>
      <c r="C42" s="25"/>
      <c r="D42" s="25"/>
    </row>
    <row r="43" spans="1:4" ht="15.75">
      <c r="A43" s="25"/>
      <c r="B43" s="25"/>
      <c r="C43" s="25"/>
      <c r="D43" s="25"/>
    </row>
    <row r="44" spans="1:4" ht="15.75">
      <c r="A44" s="25"/>
      <c r="B44" s="25"/>
      <c r="C44" s="25"/>
      <c r="D44" s="25"/>
    </row>
    <row r="45" spans="1:4" ht="15.75">
      <c r="A45" s="25"/>
      <c r="B45" s="25"/>
      <c r="C45" s="25"/>
      <c r="D45" s="25"/>
    </row>
    <row r="46" spans="1:4" ht="15.75">
      <c r="A46" s="25"/>
      <c r="B46" s="25"/>
      <c r="C46" s="25"/>
      <c r="D46" s="25"/>
    </row>
    <row r="47" spans="1:4" ht="15.75">
      <c r="A47" s="25"/>
      <c r="B47" s="25"/>
      <c r="C47" s="25"/>
      <c r="D47" s="25"/>
    </row>
    <row r="48" spans="1:4" ht="15.75">
      <c r="A48" s="25"/>
      <c r="B48" s="25"/>
      <c r="C48" s="25"/>
      <c r="D48" s="25"/>
    </row>
    <row r="49" spans="1:4" ht="15.75">
      <c r="A49" s="25"/>
      <c r="B49" s="25"/>
      <c r="C49" s="25"/>
      <c r="D49" s="25"/>
    </row>
    <row r="50" spans="1:4" ht="15.75">
      <c r="A50" s="25"/>
      <c r="B50" s="25"/>
      <c r="C50" s="25"/>
      <c r="D50" s="25"/>
    </row>
    <row r="51" spans="1:4" ht="15.75">
      <c r="A51" s="25"/>
      <c r="B51" s="25"/>
      <c r="C51" s="25"/>
      <c r="D51" s="25"/>
    </row>
    <row r="52" spans="1:4" ht="15.75">
      <c r="A52" s="25"/>
      <c r="B52" s="25"/>
      <c r="C52" s="25"/>
      <c r="D52" s="25"/>
    </row>
    <row r="53" spans="1:4" ht="15.75">
      <c r="A53" s="25"/>
      <c r="B53" s="25"/>
      <c r="C53" s="25"/>
      <c r="D53" s="25"/>
    </row>
    <row r="54" spans="1:4" ht="15.75">
      <c r="A54" s="25"/>
      <c r="B54" s="25"/>
      <c r="C54" s="25"/>
      <c r="D54" s="25"/>
    </row>
    <row r="55" spans="1:4" ht="15.75">
      <c r="A55" s="25"/>
      <c r="B55" s="25"/>
      <c r="C55" s="25"/>
      <c r="D55" s="25"/>
    </row>
    <row r="56" spans="1:4" ht="15.75">
      <c r="A56" s="25"/>
      <c r="B56" s="25"/>
      <c r="C56" s="25"/>
      <c r="D56" s="25"/>
    </row>
    <row r="57" spans="1:4" ht="15.75">
      <c r="A57" s="25"/>
      <c r="B57" s="25"/>
      <c r="C57" s="25"/>
      <c r="D57" s="25"/>
    </row>
    <row r="58" spans="1:4" ht="15.75">
      <c r="A58" s="25"/>
      <c r="B58" s="25"/>
      <c r="C58" s="25"/>
      <c r="D58" s="25"/>
    </row>
    <row r="59" spans="1:4" ht="15.75">
      <c r="A59" s="25"/>
      <c r="B59" s="25"/>
      <c r="C59" s="25"/>
      <c r="D59" s="25"/>
    </row>
    <row r="60" spans="1:4" ht="15.75">
      <c r="A60" s="25"/>
      <c r="B60" s="25"/>
      <c r="C60" s="25"/>
      <c r="D60" s="25"/>
    </row>
    <row r="61" spans="1:4" ht="15.75">
      <c r="A61" s="25"/>
      <c r="B61" s="25"/>
      <c r="C61" s="25"/>
      <c r="D61" s="25"/>
    </row>
    <row r="62" spans="1:4" ht="15.75">
      <c r="A62" s="25"/>
      <c r="B62" s="25"/>
      <c r="C62" s="25"/>
      <c r="D62" s="25"/>
    </row>
    <row r="63" spans="1:4" ht="15.75">
      <c r="A63" s="25"/>
      <c r="B63" s="25"/>
      <c r="C63" s="25"/>
      <c r="D63" s="25"/>
    </row>
    <row r="64" spans="1:4" ht="15.75">
      <c r="A64" s="25"/>
      <c r="B64" s="25"/>
      <c r="C64" s="25"/>
      <c r="D64" s="25"/>
    </row>
    <row r="65" spans="1:4" ht="15.75">
      <c r="A65" s="25"/>
      <c r="B65" s="25"/>
      <c r="C65" s="25"/>
      <c r="D65" s="25"/>
    </row>
    <row r="66" spans="1:4" ht="15.75">
      <c r="A66" s="25"/>
      <c r="B66" s="25"/>
      <c r="C66" s="25"/>
      <c r="D66" s="25"/>
    </row>
    <row r="67" spans="1:4" ht="15.75">
      <c r="A67" s="25"/>
      <c r="B67" s="25"/>
      <c r="C67" s="25"/>
      <c r="D67" s="25"/>
    </row>
    <row r="68" spans="1:4" ht="15.75">
      <c r="A68" s="25"/>
      <c r="B68" s="25"/>
      <c r="C68" s="25"/>
      <c r="D68" s="25"/>
    </row>
    <row r="69" spans="1:4" ht="15.75">
      <c r="A69" s="25"/>
      <c r="B69" s="25"/>
      <c r="C69" s="25"/>
      <c r="D69" s="25"/>
    </row>
    <row r="70" spans="1:4" ht="15.75">
      <c r="A70" s="25"/>
      <c r="B70" s="25"/>
      <c r="C70" s="25"/>
      <c r="D70" s="25"/>
    </row>
    <row r="71" spans="1:4" ht="15.75">
      <c r="A71" s="25"/>
      <c r="B71" s="25"/>
      <c r="C71" s="25"/>
      <c r="D71" s="25"/>
    </row>
    <row r="72" spans="1:4">
      <c r="A72" s="12"/>
      <c r="B72" s="12"/>
      <c r="C72" s="12"/>
      <c r="D72" s="12"/>
    </row>
    <row r="73" spans="1:4">
      <c r="A73" s="12"/>
      <c r="B73" s="12"/>
      <c r="C73" s="12"/>
      <c r="D73" s="12"/>
    </row>
    <row r="74" spans="1:4">
      <c r="A74" s="12"/>
      <c r="B74" s="12"/>
      <c r="C74" s="12"/>
      <c r="D74" s="12"/>
    </row>
    <row r="75" spans="1:4">
      <c r="A75" s="12"/>
      <c r="B75" s="12"/>
      <c r="C75" s="12"/>
      <c r="D75" s="12"/>
    </row>
    <row r="76" spans="1:4">
      <c r="A76" s="12"/>
      <c r="B76" s="12"/>
      <c r="C76" s="12"/>
      <c r="D76" s="12"/>
    </row>
    <row r="77" spans="1:4">
      <c r="A77" s="12"/>
      <c r="B77" s="12"/>
      <c r="C77" s="12"/>
      <c r="D77" s="12"/>
    </row>
    <row r="78" spans="1:4">
      <c r="A78" s="12"/>
      <c r="B78" s="12"/>
      <c r="C78" s="12"/>
      <c r="D78" s="12"/>
    </row>
    <row r="79" spans="1:4">
      <c r="A79" s="12"/>
      <c r="B79" s="12"/>
      <c r="C79" s="12"/>
      <c r="D79" s="12"/>
    </row>
    <row r="80" spans="1:4">
      <c r="A80" s="12"/>
      <c r="B80" s="12"/>
      <c r="C80" s="12"/>
      <c r="D80" s="12"/>
    </row>
    <row r="81" spans="1:4">
      <c r="A81" s="12"/>
      <c r="B81" s="12"/>
      <c r="C81" s="12"/>
      <c r="D81" s="12"/>
    </row>
    <row r="82" spans="1:4">
      <c r="A82" s="12"/>
      <c r="B82" s="12"/>
      <c r="C82" s="12"/>
      <c r="D82" s="12"/>
    </row>
    <row r="83" spans="1:4">
      <c r="A83" s="12"/>
      <c r="B83" s="12"/>
      <c r="C83" s="12"/>
      <c r="D83" s="12"/>
    </row>
    <row r="84" spans="1:4">
      <c r="A84" s="12"/>
      <c r="B84" s="12"/>
      <c r="C84" s="12"/>
      <c r="D84" s="12"/>
    </row>
    <row r="85" spans="1:4">
      <c r="A85" s="12"/>
      <c r="B85" s="12"/>
      <c r="C85" s="12"/>
      <c r="D85" s="12"/>
    </row>
  </sheetData>
  <mergeCells count="11">
    <mergeCell ref="B1:T4"/>
    <mergeCell ref="A5:T5"/>
    <mergeCell ref="D6:T6"/>
    <mergeCell ref="A15:A16"/>
    <mergeCell ref="B15:B16"/>
    <mergeCell ref="C15:C16"/>
    <mergeCell ref="A14:T14"/>
    <mergeCell ref="D15:T15"/>
    <mergeCell ref="A6:A7"/>
    <mergeCell ref="B6:B7"/>
    <mergeCell ref="C6:C7"/>
  </mergeCells>
  <pageMargins left="0.47244094488188981" right="0.23622047244094491" top="0.43307086614173229" bottom="0.6692913385826772" header="0.23622047244094491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пп23-27 ТКО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user</cp:lastModifiedBy>
  <cp:lastPrinted>2022-08-29T08:21:15Z</cp:lastPrinted>
  <dcterms:created xsi:type="dcterms:W3CDTF">2022-08-29T05:49:12Z</dcterms:created>
  <dcterms:modified xsi:type="dcterms:W3CDTF">2022-08-29T08:22:16Z</dcterms:modified>
</cp:coreProperties>
</file>